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System Folder\Desktop\2026\"/>
    </mc:Choice>
  </mc:AlternateContent>
  <xr:revisionPtr revIDLastSave="0" documentId="8_{746D2CAF-B2B0-4748-8A80-982D8BEFA9E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45" i="1" l="1"/>
  <c r="C123" i="1"/>
  <c r="C115" i="1"/>
  <c r="C146" i="1"/>
  <c r="C62" i="1"/>
  <c r="C40" i="1"/>
  <c r="C17" i="1" l="1"/>
  <c r="C37" i="1"/>
  <c r="C85" i="1" l="1"/>
  <c r="C39" i="1"/>
  <c r="C142" i="1"/>
  <c r="C152" i="1" l="1"/>
  <c r="C27" i="1"/>
  <c r="C77" i="1"/>
  <c r="C54" i="1"/>
  <c r="C43" i="1"/>
  <c r="C90" i="1"/>
  <c r="C100" i="1" s="1"/>
  <c r="C29" i="1" l="1"/>
  <c r="C59" i="1" l="1"/>
  <c r="C71" i="1"/>
  <c r="C130" i="1"/>
  <c r="C133" i="1"/>
  <c r="C114" i="1"/>
  <c r="C10" i="1" l="1"/>
  <c r="C23" i="1" s="1"/>
  <c r="C128" i="1" l="1"/>
  <c r="C138" i="1" s="1"/>
  <c r="C148" i="1" l="1"/>
  <c r="C155" i="1" s="1"/>
</calcChain>
</file>

<file path=xl/sharedStrings.xml><?xml version="1.0" encoding="utf-8"?>
<sst xmlns="http://schemas.openxmlformats.org/spreadsheetml/2006/main" count="112" uniqueCount="94">
  <si>
    <t>701Аппарат</t>
  </si>
  <si>
    <t>706ЖКХ</t>
  </si>
  <si>
    <t>709 Образование</t>
  </si>
  <si>
    <t xml:space="preserve">709111 - ДДУ </t>
  </si>
  <si>
    <t>710 Соцзащита</t>
  </si>
  <si>
    <t xml:space="preserve"> Зарплата  </t>
  </si>
  <si>
    <t>тыс. сом</t>
  </si>
  <si>
    <t xml:space="preserve">Соц. фонд </t>
  </si>
  <si>
    <t xml:space="preserve">Всего расход  </t>
  </si>
  <si>
    <t xml:space="preserve"> Всего прочие расходы </t>
  </si>
  <si>
    <t xml:space="preserve">Зарплата </t>
  </si>
  <si>
    <t>Всего расходов на текущий ремонт имущества </t>
  </si>
  <si>
    <t>Всего прочих расходы</t>
  </si>
  <si>
    <t xml:space="preserve">Прочие транспортные средства </t>
  </si>
  <si>
    <t>Итого  расход  по айыл окмоту:</t>
  </si>
  <si>
    <t>Здания и сооружения </t>
  </si>
  <si>
    <t>Приобретение предметов и материалов для текущих хозяйственных целей  трех школ (по заявкам школ в течении года)</t>
  </si>
  <si>
    <t>Машины и оборудование </t>
  </si>
  <si>
    <t>Приобретение предметов и материалов для текущих хозяйственных целей   в течении года</t>
  </si>
  <si>
    <t>оформление док-ов в госрегистре и архитектуре</t>
  </si>
  <si>
    <t>70821 Библиотека</t>
  </si>
  <si>
    <t>70823 ДК</t>
  </si>
  <si>
    <t>ремонт и обслуживание орг.техники</t>
  </si>
  <si>
    <t>страхование имущества</t>
  </si>
  <si>
    <t>грейдирование дорог  и засыпка гравием внутри сел</t>
  </si>
  <si>
    <t>Прочие расходы</t>
  </si>
  <si>
    <t>приобретение оборудования для столовой ДДУ Полтавка</t>
  </si>
  <si>
    <t>Услуги связи, интернет ( телефон 2,4*12=28,8; интернет 5,1*12=61,2; сотовая связь 5,3*12=63,6)</t>
  </si>
  <si>
    <t>приобретение угля (30 т.*6500)</t>
  </si>
  <si>
    <t>резервный фонд</t>
  </si>
  <si>
    <t>оплата членских взносов Союз МСУ (по 5 сом с 1 человека)</t>
  </si>
  <si>
    <t>услуги технадзора, сметчика</t>
  </si>
  <si>
    <t>оплата за вывоз мусора МП</t>
  </si>
  <si>
    <t>разработка генплана в селах Полтавка, Орто - Суу, Петропавловка, Кызыл - Дыйкан</t>
  </si>
  <si>
    <t>не предвиденные расходы</t>
  </si>
  <si>
    <t>установка видеонаблюдения соц.объектам</t>
  </si>
  <si>
    <t>Другие основные фонды</t>
  </si>
  <si>
    <t>приобретение саженцев</t>
  </si>
  <si>
    <t>оплата за услугу по выдаче мат.помощи</t>
  </si>
  <si>
    <t>командировочные расходы</t>
  </si>
  <si>
    <t>70824 Музей</t>
  </si>
  <si>
    <t xml:space="preserve">приобретение угля (210 т.*6500= 1365,0 ПСШ) (200 т.*6500=1300,0 Петропавловка СШ) (140 т.*6500=910,0 Кызыл ДыйканСШ) </t>
  </si>
  <si>
    <t>укладка брусчатки СШ Полтавка</t>
  </si>
  <si>
    <t>капитальный ремонт детского сада Аленка</t>
  </si>
  <si>
    <t>приобретение оборудования для кинотеатра в ДК Полтавка</t>
  </si>
  <si>
    <t>оплата МП за выполнение работ</t>
  </si>
  <si>
    <t xml:space="preserve">установка уличного освещения </t>
  </si>
  <si>
    <t>ремонт кровли СШ Петропавловка</t>
  </si>
  <si>
    <t>услуги за селькохозяйственную перепись</t>
  </si>
  <si>
    <t>на ЧС</t>
  </si>
  <si>
    <t>приобретение мусорных баков</t>
  </si>
  <si>
    <t>оплата за эл.энергию МП</t>
  </si>
  <si>
    <t xml:space="preserve">        Расшифровка сметы  расходов  на 2026 год по Ынтымакскому айыл окмоту</t>
  </si>
  <si>
    <t>Приобретение материалов для текущих хоз.целей ( хоз.товары, канц.товары )</t>
  </si>
  <si>
    <t>Транспортные услуги  (ГСМ 240 л.*12*70)</t>
  </si>
  <si>
    <t>приобретение диз.топлива для МП (30 л.*22 дн.*12 месяцев *81 сом)</t>
  </si>
  <si>
    <t>командировочные расходы (курсы повышения квалификации, судебные процессы)</t>
  </si>
  <si>
    <t xml:space="preserve">Всего прочие расходы  (подписка газет 2 полугодие 2026 года  ) </t>
  </si>
  <si>
    <t>на организизацию, проведение и призовой фонд на конкурсы (лучшее село, лучшая семья и т. д)</t>
  </si>
  <si>
    <t>подарки выпускникам, подарки ученикам на Новый год</t>
  </si>
  <si>
    <t>Всего прочие расходы (проведение мероприятий районного, областного, республиканского масштаба, 100 летие Ч. Айтматова, Игры кочевников )</t>
  </si>
  <si>
    <t>ремонт пола СШ Петропавловка</t>
  </si>
  <si>
    <t>постройка навесов для угля</t>
  </si>
  <si>
    <t>Текущий ремонт котельных на электроотоплении  школ</t>
  </si>
  <si>
    <t>строоительство детских площадок (Малтабар, Орто - Суу, Полтавка)</t>
  </si>
  <si>
    <t>приобретение кресел в ДК Петропавловка</t>
  </si>
  <si>
    <t>кап.ремонт фасада ФАП Малтабар</t>
  </si>
  <si>
    <t>приобретение автомашины</t>
  </si>
  <si>
    <t>приобретение и установка ЛЭД экрана</t>
  </si>
  <si>
    <t>ремонт водозаборных башен в с. Малтабар, Орто-Суу, Полтавка, Петропавловка</t>
  </si>
  <si>
    <t>ремонт ирригационных  и дренажных сетей сетей</t>
  </si>
  <si>
    <t>строительство сквера Малтабар, Полтавка</t>
  </si>
  <si>
    <t>прочие не предвиденные расходы ( полиграфические услуги, ремонт кондиционеров, продление сертификата Ру токена, оплата за СЭД,  оплата СЭЗ )</t>
  </si>
  <si>
    <t>оплата за обучение служащим 1%</t>
  </si>
  <si>
    <t>ремонт клуба села Орто Суу</t>
  </si>
  <si>
    <t>Прочие приобретение предметов и материалов для текущих хозяйственных целей (канц.товары, хоз.товары, лако-красочные материалы )</t>
  </si>
  <si>
    <t>приобретение лакокрасочных материалов для косметического ремонта, матрасы, подушки, постельное</t>
  </si>
  <si>
    <t>оплата безработным, нанятых на временной основе</t>
  </si>
  <si>
    <t xml:space="preserve"> Зарплата  по договору (2 садик, 2СШ Орто Суу, 2 соц.городок) 10,0*6*12</t>
  </si>
  <si>
    <t>Здания и сооружения , ремонт музея</t>
  </si>
  <si>
    <t>доходная часть</t>
  </si>
  <si>
    <t>выравнивающий доход</t>
  </si>
  <si>
    <t>Итого доход</t>
  </si>
  <si>
    <t>разница между доходом и расходом</t>
  </si>
  <si>
    <t>Всего расходов на текущий ремонт имущества (ремонт электропроводки в ДК Орто - Суу, Малтабар)</t>
  </si>
  <si>
    <t>Соц.выплата населению  ( подарки детям и соц.уязвимым семьям к Новому году, Афганцы, Чернобыльцы, Апрельская революция,  9 мая, День матери, День защиты детей, День пожилых людей, День Баткенцев, День инвалидов, на уголь малоимущим, помощь туберкулезникам, день инвалидов, на оздоровление детей и пожилых людей, районный совет ветеранов, суд аксакалов, по заявлениям жителей )</t>
  </si>
  <si>
    <t>приобретение музыкальной аппаратуры ДК Полтавка(100), аккордион клуб с. Орто - Суу(50)</t>
  </si>
  <si>
    <t>ремонт кровли ДК Полтавка</t>
  </si>
  <si>
    <t>Прочие приобретение предметов и материалов для текущих хозяйственных целей ,установка GNSS оборудования (GPS)</t>
  </si>
  <si>
    <t>Всего прочие расходы (  Нооруз, день независимости, день пожилых людей,  день поминания предков, день рождения Ч. Айтматова, проведение спортивных соревнований по заявкам 100,0 районные 120,0, танцевальная группа на соревнования 30,0)</t>
  </si>
  <si>
    <t>Всего расходов на текущий ремонт имущества ремонт беседок</t>
  </si>
  <si>
    <t>погашение кредита за служебное авто</t>
  </si>
  <si>
    <t>погашение кредита за экскаватор (Март 2001)</t>
  </si>
  <si>
    <t>Субсидии нефинансовым государственным предприятиям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</si>
</sst>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C00000"/>
      <name val="Times New Roman"/>
      <family val="1"/>
      <charset val="204"/>
    </font>
    <font>
      <sz val="10"/>
      <color rgb="FFC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164" fontId="0" fillId="0" borderId="0" xfId="0" applyNumberFormat="1"/>
    <xf numFmtId="0" fontId="2" fillId="0" borderId="0" xfId="0" applyFont="1" applyBorder="1" applyAlignment="1">
      <alignment vertical="center"/>
    </xf>
    <xf numFmtId="165" fontId="0" fillId="0" borderId="0" xfId="0" applyNumberFormat="1"/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4" fillId="2" borderId="1" xfId="0" applyFont="1" applyFill="1" applyBorder="1" applyAlignment="1">
      <alignment wrapText="1"/>
    </xf>
    <xf numFmtId="0" fontId="4" fillId="2" borderId="8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wrapText="1"/>
    </xf>
    <xf numFmtId="0" fontId="3" fillId="2" borderId="10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/>
    </xf>
    <xf numFmtId="0" fontId="4" fillId="2" borderId="0" xfId="0" applyFont="1" applyFill="1" applyBorder="1"/>
    <xf numFmtId="0" fontId="1" fillId="0" borderId="0" xfId="0" applyFont="1"/>
    <xf numFmtId="2" fontId="0" fillId="0" borderId="0" xfId="0" applyNumberFormat="1"/>
    <xf numFmtId="0" fontId="4" fillId="2" borderId="2" xfId="0" applyFont="1" applyFill="1" applyBorder="1" applyAlignment="1">
      <alignment wrapText="1"/>
    </xf>
    <xf numFmtId="0" fontId="3" fillId="2" borderId="15" xfId="0" applyFont="1" applyFill="1" applyBorder="1" applyAlignment="1">
      <alignment vertical="center"/>
    </xf>
    <xf numFmtId="0" fontId="3" fillId="2" borderId="1" xfId="0" applyFont="1" applyFill="1" applyBorder="1" applyAlignment="1">
      <alignment vertical="top" wrapText="1"/>
    </xf>
    <xf numFmtId="0" fontId="3" fillId="2" borderId="0" xfId="0" applyFont="1" applyFill="1" applyAlignment="1">
      <alignment vertical="center"/>
    </xf>
    <xf numFmtId="0" fontId="4" fillId="2" borderId="0" xfId="0" applyFont="1" applyFill="1"/>
    <xf numFmtId="0" fontId="4" fillId="2" borderId="3" xfId="0" applyFont="1" applyFill="1" applyBorder="1" applyAlignment="1">
      <alignment wrapText="1"/>
    </xf>
    <xf numFmtId="0" fontId="4" fillId="2" borderId="14" xfId="0" applyFont="1" applyFill="1" applyBorder="1"/>
    <xf numFmtId="164" fontId="4" fillId="2" borderId="0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4" fontId="4" fillId="2" borderId="9" xfId="0" applyNumberFormat="1" applyFont="1" applyFill="1" applyBorder="1" applyAlignment="1">
      <alignment horizontal="center"/>
    </xf>
    <xf numFmtId="164" fontId="3" fillId="2" borderId="9" xfId="0" applyNumberFormat="1" applyFont="1" applyFill="1" applyBorder="1" applyAlignment="1">
      <alignment horizontal="center"/>
    </xf>
    <xf numFmtId="164" fontId="4" fillId="2" borderId="13" xfId="0" applyNumberFormat="1" applyFont="1" applyFill="1" applyBorder="1" applyAlignment="1">
      <alignment horizontal="center"/>
    </xf>
    <xf numFmtId="164" fontId="3" fillId="2" borderId="16" xfId="0" applyNumberFormat="1" applyFont="1" applyFill="1" applyBorder="1" applyAlignment="1">
      <alignment horizontal="center"/>
    </xf>
    <xf numFmtId="164" fontId="4" fillId="2" borderId="0" xfId="0" applyNumberFormat="1" applyFont="1" applyFill="1" applyBorder="1"/>
    <xf numFmtId="0" fontId="4" fillId="2" borderId="18" xfId="0" applyFont="1" applyFill="1" applyBorder="1"/>
    <xf numFmtId="0" fontId="4" fillId="2" borderId="19" xfId="0" applyFont="1" applyFill="1" applyBorder="1"/>
    <xf numFmtId="0" fontId="4" fillId="2" borderId="5" xfId="0" applyFont="1" applyFill="1" applyBorder="1" applyAlignment="1">
      <alignment wrapText="1"/>
    </xf>
    <xf numFmtId="0" fontId="4" fillId="2" borderId="20" xfId="0" applyFont="1" applyFill="1" applyBorder="1"/>
    <xf numFmtId="164" fontId="3" fillId="2" borderId="22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vertical="center" wrapText="1"/>
    </xf>
    <xf numFmtId="164" fontId="3" fillId="2" borderId="0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wrapText="1"/>
    </xf>
    <xf numFmtId="164" fontId="4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top" wrapText="1"/>
    </xf>
    <xf numFmtId="0" fontId="4" fillId="2" borderId="2" xfId="0" applyFont="1" applyFill="1" applyBorder="1"/>
    <xf numFmtId="164" fontId="4" fillId="2" borderId="0" xfId="0" applyNumberFormat="1" applyFont="1" applyFill="1"/>
    <xf numFmtId="0" fontId="4" fillId="2" borderId="0" xfId="0" applyFont="1" applyFill="1" applyAlignment="1">
      <alignment horizontal="right"/>
    </xf>
    <xf numFmtId="0" fontId="5" fillId="0" borderId="0" xfId="0" applyFont="1"/>
    <xf numFmtId="164" fontId="3" fillId="2" borderId="4" xfId="0" applyNumberFormat="1" applyFont="1" applyFill="1" applyBorder="1" applyAlignment="1">
      <alignment horizontal="center"/>
    </xf>
    <xf numFmtId="164" fontId="4" fillId="2" borderId="9" xfId="0" applyNumberFormat="1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/>
    </xf>
    <xf numFmtId="164" fontId="3" fillId="2" borderId="0" xfId="0" applyNumberFormat="1" applyFont="1" applyFill="1"/>
    <xf numFmtId="0" fontId="3" fillId="2" borderId="28" xfId="0" applyFont="1" applyFill="1" applyBorder="1" applyAlignment="1">
      <alignment vertical="center"/>
    </xf>
    <xf numFmtId="0" fontId="4" fillId="2" borderId="28" xfId="0" applyFont="1" applyFill="1" applyBorder="1" applyAlignment="1">
      <alignment wrapText="1"/>
    </xf>
    <xf numFmtId="164" fontId="4" fillId="2" borderId="28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64" fontId="4" fillId="3" borderId="9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wrapText="1"/>
    </xf>
    <xf numFmtId="164" fontId="4" fillId="4" borderId="9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164" fontId="6" fillId="2" borderId="9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/>
    <xf numFmtId="164" fontId="3" fillId="4" borderId="27" xfId="0" applyNumberFormat="1" applyFont="1" applyFill="1" applyBorder="1" applyAlignment="1">
      <alignment horizontal="center"/>
    </xf>
    <xf numFmtId="164" fontId="7" fillId="2" borderId="9" xfId="0" applyNumberFormat="1" applyFont="1" applyFill="1" applyBorder="1" applyAlignment="1">
      <alignment horizontal="center"/>
    </xf>
    <xf numFmtId="164" fontId="8" fillId="2" borderId="9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26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9"/>
  <sheetViews>
    <sheetView tabSelected="1" topLeftCell="A141" workbookViewId="0">
      <selection activeCell="C146" sqref="C146"/>
    </sheetView>
  </sheetViews>
  <sheetFormatPr defaultRowHeight="15" x14ac:dyDescent="0.25"/>
  <cols>
    <col min="1" max="1" width="6.85546875" customWidth="1"/>
    <col min="2" max="2" width="74.5703125" customWidth="1"/>
    <col min="3" max="3" width="12" customWidth="1"/>
    <col min="6" max="6" width="11" customWidth="1"/>
  </cols>
  <sheetData>
    <row r="1" spans="1:7" x14ac:dyDescent="0.25">
      <c r="A1" s="23"/>
      <c r="B1" s="24"/>
      <c r="C1" s="24"/>
    </row>
    <row r="2" spans="1:7" x14ac:dyDescent="0.25">
      <c r="A2" s="83" t="s">
        <v>52</v>
      </c>
      <c r="B2" s="83"/>
      <c r="C2" s="83"/>
    </row>
    <row r="3" spans="1:7" ht="15.75" thickBot="1" x14ac:dyDescent="0.3">
      <c r="A3" s="23"/>
      <c r="B3" s="24"/>
      <c r="C3" s="24" t="s">
        <v>6</v>
      </c>
    </row>
    <row r="4" spans="1:7" ht="15.75" thickBot="1" x14ac:dyDescent="0.3">
      <c r="A4" s="75" t="s">
        <v>0</v>
      </c>
      <c r="B4" s="76"/>
      <c r="C4" s="77"/>
    </row>
    <row r="5" spans="1:7" x14ac:dyDescent="0.25">
      <c r="A5" s="4">
        <v>2111</v>
      </c>
      <c r="B5" s="25" t="s">
        <v>5</v>
      </c>
      <c r="C5" s="54">
        <v>8585.3490000000002</v>
      </c>
      <c r="F5" s="1"/>
    </row>
    <row r="6" spans="1:7" x14ac:dyDescent="0.25">
      <c r="A6" s="5">
        <v>2121</v>
      </c>
      <c r="B6" s="6" t="s">
        <v>7</v>
      </c>
      <c r="C6" s="30">
        <v>1151.3081999999999</v>
      </c>
    </row>
    <row r="7" spans="1:7" x14ac:dyDescent="0.25">
      <c r="A7" s="5">
        <v>2211</v>
      </c>
      <c r="B7" s="6" t="s">
        <v>56</v>
      </c>
      <c r="C7" s="30">
        <v>50</v>
      </c>
    </row>
    <row r="8" spans="1:7" ht="26.25" x14ac:dyDescent="0.25">
      <c r="A8" s="5">
        <v>2212</v>
      </c>
      <c r="B8" s="6" t="s">
        <v>27</v>
      </c>
      <c r="C8" s="30">
        <v>50</v>
      </c>
      <c r="F8" s="3"/>
      <c r="G8" s="3"/>
    </row>
    <row r="9" spans="1:7" ht="18.75" customHeight="1" x14ac:dyDescent="0.25">
      <c r="A9" s="5">
        <v>2214</v>
      </c>
      <c r="B9" s="6" t="s">
        <v>54</v>
      </c>
      <c r="C9" s="30">
        <v>201.6</v>
      </c>
      <c r="F9" s="3"/>
    </row>
    <row r="10" spans="1:7" ht="16.5" customHeight="1" x14ac:dyDescent="0.25">
      <c r="A10" s="5">
        <v>2215</v>
      </c>
      <c r="B10" s="6" t="s">
        <v>9</v>
      </c>
      <c r="C10" s="30">
        <f>C11+C17+C12+C13+C14+C15+C16</f>
        <v>973.3</v>
      </c>
    </row>
    <row r="11" spans="1:7" ht="16.5" customHeight="1" x14ac:dyDescent="0.25">
      <c r="A11" s="5"/>
      <c r="B11" s="6" t="s">
        <v>22</v>
      </c>
      <c r="C11" s="29">
        <v>50</v>
      </c>
      <c r="F11" s="3"/>
    </row>
    <row r="12" spans="1:7" ht="16.5" customHeight="1" x14ac:dyDescent="0.25">
      <c r="A12" s="5"/>
      <c r="B12" s="6" t="s">
        <v>23</v>
      </c>
      <c r="C12" s="29">
        <v>400</v>
      </c>
      <c r="F12" s="3"/>
    </row>
    <row r="13" spans="1:7" ht="26.25" customHeight="1" x14ac:dyDescent="0.25">
      <c r="A13" s="5"/>
      <c r="B13" s="6" t="s">
        <v>58</v>
      </c>
      <c r="C13" s="29">
        <v>50</v>
      </c>
      <c r="F13" s="3"/>
    </row>
    <row r="14" spans="1:7" ht="16.5" customHeight="1" x14ac:dyDescent="0.25">
      <c r="A14" s="5"/>
      <c r="B14" s="6" t="s">
        <v>73</v>
      </c>
      <c r="C14" s="29">
        <v>180</v>
      </c>
      <c r="F14" s="3"/>
    </row>
    <row r="15" spans="1:7" ht="16.5" customHeight="1" x14ac:dyDescent="0.25">
      <c r="A15" s="5"/>
      <c r="B15" s="6" t="s">
        <v>48</v>
      </c>
      <c r="C15" s="29"/>
      <c r="F15" s="3"/>
    </row>
    <row r="16" spans="1:7" ht="16.5" customHeight="1" x14ac:dyDescent="0.25">
      <c r="A16" s="5"/>
      <c r="B16" s="6" t="s">
        <v>49</v>
      </c>
      <c r="C16" s="29">
        <v>200</v>
      </c>
      <c r="F16" s="3"/>
    </row>
    <row r="17" spans="1:7" ht="26.25" customHeight="1" x14ac:dyDescent="0.25">
      <c r="A17" s="5"/>
      <c r="B17" s="67" t="s">
        <v>72</v>
      </c>
      <c r="C17" s="68">
        <f>100.5-7.2</f>
        <v>93.3</v>
      </c>
    </row>
    <row r="18" spans="1:7" ht="16.5" customHeight="1" x14ac:dyDescent="0.25">
      <c r="A18" s="5">
        <v>2222</v>
      </c>
      <c r="B18" s="6" t="s">
        <v>53</v>
      </c>
      <c r="C18" s="30">
        <v>100</v>
      </c>
    </row>
    <row r="19" spans="1:7" ht="23.25" customHeight="1" x14ac:dyDescent="0.25">
      <c r="A19" s="5">
        <v>2224</v>
      </c>
      <c r="B19" s="6" t="s">
        <v>28</v>
      </c>
      <c r="C19" s="30">
        <v>195</v>
      </c>
    </row>
    <row r="20" spans="1:7" ht="15" customHeight="1" x14ac:dyDescent="0.25">
      <c r="A20" s="5">
        <v>2621</v>
      </c>
      <c r="B20" s="6" t="s">
        <v>30</v>
      </c>
      <c r="C20" s="30">
        <v>61.2</v>
      </c>
    </row>
    <row r="21" spans="1:7" ht="14.25" customHeight="1" x14ac:dyDescent="0.25">
      <c r="A21" s="5">
        <v>2824</v>
      </c>
      <c r="B21" s="6" t="s">
        <v>29</v>
      </c>
      <c r="C21" s="30">
        <v>600</v>
      </c>
    </row>
    <row r="22" spans="1:7" ht="14.25" customHeight="1" thickBot="1" x14ac:dyDescent="0.3">
      <c r="A22" s="13">
        <v>3112</v>
      </c>
      <c r="B22" s="36" t="s">
        <v>91</v>
      </c>
      <c r="C22" s="44">
        <v>346.3</v>
      </c>
    </row>
    <row r="23" spans="1:7" ht="16.5" customHeight="1" thickBot="1" x14ac:dyDescent="0.3">
      <c r="A23" s="37"/>
      <c r="B23" s="15" t="s">
        <v>8</v>
      </c>
      <c r="C23" s="38">
        <f>C5+C6+C8+C9+C10+C18+C19+C21+C20+C7+C22</f>
        <v>12314.057199999999</v>
      </c>
      <c r="E23" s="1"/>
      <c r="F23" s="19"/>
      <c r="G23" s="19"/>
    </row>
    <row r="24" spans="1:7" ht="15.75" thickBot="1" x14ac:dyDescent="0.3">
      <c r="A24" s="17"/>
      <c r="B24" s="11"/>
      <c r="C24" s="27"/>
      <c r="F24" s="19"/>
    </row>
    <row r="25" spans="1:7" ht="15.75" hidden="1" thickBot="1" x14ac:dyDescent="0.3">
      <c r="A25" s="17"/>
      <c r="B25" s="11"/>
      <c r="C25" s="27"/>
    </row>
    <row r="26" spans="1:7" ht="15.75" thickBot="1" x14ac:dyDescent="0.3">
      <c r="A26" s="80" t="s">
        <v>1</v>
      </c>
      <c r="B26" s="81"/>
      <c r="C26" s="82"/>
    </row>
    <row r="27" spans="1:7" x14ac:dyDescent="0.25">
      <c r="A27" s="4">
        <v>2111</v>
      </c>
      <c r="B27" s="25" t="s">
        <v>78</v>
      </c>
      <c r="C27" s="61">
        <f>10*6*12</f>
        <v>720</v>
      </c>
    </row>
    <row r="28" spans="1:7" x14ac:dyDescent="0.25">
      <c r="A28" s="5">
        <v>2121</v>
      </c>
      <c r="B28" s="6" t="s">
        <v>7</v>
      </c>
      <c r="C28" s="62">
        <v>124.2</v>
      </c>
    </row>
    <row r="29" spans="1:7" ht="16.5" customHeight="1" x14ac:dyDescent="0.25">
      <c r="A29" s="5">
        <v>2215</v>
      </c>
      <c r="B29" s="6" t="s">
        <v>12</v>
      </c>
      <c r="C29" s="30">
        <f>C30+C31+C32+C34+C36+C33+C35</f>
        <v>2487.8000000000002</v>
      </c>
    </row>
    <row r="30" spans="1:7" ht="16.5" customHeight="1" x14ac:dyDescent="0.25">
      <c r="A30" s="5"/>
      <c r="B30" s="6" t="s">
        <v>32</v>
      </c>
      <c r="C30" s="29">
        <v>120</v>
      </c>
    </row>
    <row r="31" spans="1:7" ht="16.5" customHeight="1" x14ac:dyDescent="0.25">
      <c r="A31" s="5"/>
      <c r="B31" s="6" t="s">
        <v>31</v>
      </c>
      <c r="C31" s="29">
        <v>300</v>
      </c>
    </row>
    <row r="32" spans="1:7" ht="16.5" customHeight="1" x14ac:dyDescent="0.25">
      <c r="A32" s="5"/>
      <c r="B32" s="6" t="s">
        <v>19</v>
      </c>
      <c r="C32" s="29">
        <v>300</v>
      </c>
    </row>
    <row r="33" spans="1:17" ht="16.5" customHeight="1" x14ac:dyDescent="0.25">
      <c r="A33" s="5"/>
      <c r="B33" s="65" t="s">
        <v>33</v>
      </c>
      <c r="C33" s="66">
        <v>1000</v>
      </c>
    </row>
    <row r="34" spans="1:17" ht="19.5" customHeight="1" x14ac:dyDescent="0.25">
      <c r="A34" s="5"/>
      <c r="B34" s="6" t="s">
        <v>45</v>
      </c>
      <c r="C34" s="29">
        <v>300</v>
      </c>
    </row>
    <row r="35" spans="1:17" ht="17.25" customHeight="1" x14ac:dyDescent="0.25">
      <c r="A35" s="5"/>
      <c r="B35" s="6" t="s">
        <v>92</v>
      </c>
      <c r="C35" s="29">
        <v>367.8</v>
      </c>
    </row>
    <row r="36" spans="1:17" ht="19.5" customHeight="1" x14ac:dyDescent="0.25">
      <c r="A36" s="5"/>
      <c r="B36" s="6" t="s">
        <v>34</v>
      </c>
      <c r="C36" s="29">
        <v>100</v>
      </c>
    </row>
    <row r="37" spans="1:17" ht="19.5" customHeight="1" x14ac:dyDescent="0.25">
      <c r="A37" s="5">
        <v>2221</v>
      </c>
      <c r="B37" s="12" t="s">
        <v>11</v>
      </c>
      <c r="C37" s="30">
        <f>C38</f>
        <v>500</v>
      </c>
    </row>
    <row r="38" spans="1:17" ht="19.5" customHeight="1" x14ac:dyDescent="0.25">
      <c r="A38" s="5"/>
      <c r="B38" s="6" t="s">
        <v>70</v>
      </c>
      <c r="C38" s="73">
        <v>500</v>
      </c>
    </row>
    <row r="39" spans="1:17" ht="29.25" customHeight="1" x14ac:dyDescent="0.25">
      <c r="A39" s="5">
        <v>2222</v>
      </c>
      <c r="B39" s="49" t="s">
        <v>88</v>
      </c>
      <c r="C39" s="30">
        <f>50+350</f>
        <v>400</v>
      </c>
      <c r="Q39" s="1"/>
    </row>
    <row r="40" spans="1:17" ht="16.5" customHeight="1" x14ac:dyDescent="0.25">
      <c r="A40" s="5">
        <v>2511</v>
      </c>
      <c r="B40" s="22" t="s">
        <v>93</v>
      </c>
      <c r="C40" s="30">
        <f>C41+C42</f>
        <v>2066</v>
      </c>
    </row>
    <row r="41" spans="1:17" ht="16.5" customHeight="1" x14ac:dyDescent="0.25">
      <c r="A41" s="5"/>
      <c r="B41" s="6" t="s">
        <v>55</v>
      </c>
      <c r="C41" s="72">
        <v>500</v>
      </c>
    </row>
    <row r="42" spans="1:17" ht="16.5" customHeight="1" x14ac:dyDescent="0.25">
      <c r="A42" s="5"/>
      <c r="B42" s="49" t="s">
        <v>51</v>
      </c>
      <c r="C42" s="30">
        <v>1566</v>
      </c>
    </row>
    <row r="43" spans="1:17" ht="19.5" customHeight="1" x14ac:dyDescent="0.25">
      <c r="A43" s="5">
        <v>3111</v>
      </c>
      <c r="B43" s="41" t="s">
        <v>15</v>
      </c>
      <c r="C43" s="30">
        <f>C44+C45+C46+C47+C48+C49+C50+C51+C52+C53</f>
        <v>6708</v>
      </c>
      <c r="E43" s="1"/>
      <c r="G43" s="2"/>
      <c r="L43" s="2"/>
    </row>
    <row r="44" spans="1:17" ht="19.5" customHeight="1" x14ac:dyDescent="0.25">
      <c r="A44" s="5"/>
      <c r="B44" s="6" t="s">
        <v>24</v>
      </c>
      <c r="C44" s="29">
        <v>1808</v>
      </c>
      <c r="E44" s="1"/>
      <c r="G44" s="2"/>
      <c r="L44" s="2"/>
    </row>
    <row r="45" spans="1:17" ht="19.5" hidden="1" customHeight="1" x14ac:dyDescent="0.25">
      <c r="A45" s="5"/>
      <c r="B45" s="45"/>
      <c r="C45" s="29"/>
      <c r="E45" s="1"/>
      <c r="G45" s="2"/>
      <c r="L45" s="2"/>
    </row>
    <row r="46" spans="1:17" ht="19.5" hidden="1" customHeight="1" x14ac:dyDescent="0.25">
      <c r="A46" s="5"/>
      <c r="B46" s="45"/>
      <c r="C46" s="29"/>
      <c r="E46" s="1"/>
      <c r="G46" s="2"/>
      <c r="L46" s="2"/>
    </row>
    <row r="47" spans="1:17" ht="19.5" customHeight="1" x14ac:dyDescent="0.25">
      <c r="A47" s="5"/>
      <c r="B47" s="45" t="s">
        <v>66</v>
      </c>
      <c r="C47" s="29">
        <v>200</v>
      </c>
      <c r="E47" s="1"/>
      <c r="G47" s="2"/>
      <c r="L47" s="2"/>
    </row>
    <row r="48" spans="1:17" ht="19.5" customHeight="1" x14ac:dyDescent="0.25">
      <c r="A48" s="5"/>
      <c r="B48" s="45" t="s">
        <v>71</v>
      </c>
      <c r="C48" s="64">
        <v>2000</v>
      </c>
      <c r="E48" s="1"/>
      <c r="G48" s="2"/>
      <c r="L48" s="2"/>
    </row>
    <row r="49" spans="1:12" ht="19.5" customHeight="1" x14ac:dyDescent="0.25">
      <c r="A49" s="5"/>
      <c r="B49" s="45" t="s">
        <v>69</v>
      </c>
      <c r="C49" s="29">
        <v>200</v>
      </c>
      <c r="E49" s="1"/>
      <c r="G49" s="2"/>
      <c r="L49" s="2"/>
    </row>
    <row r="50" spans="1:12" ht="23.25" customHeight="1" x14ac:dyDescent="0.25">
      <c r="A50" s="5"/>
      <c r="B50" s="6" t="s">
        <v>46</v>
      </c>
      <c r="C50" s="29">
        <v>1000</v>
      </c>
      <c r="G50" s="2"/>
      <c r="L50" s="2"/>
    </row>
    <row r="51" spans="1:12" ht="19.5" customHeight="1" x14ac:dyDescent="0.25">
      <c r="A51" s="5"/>
      <c r="B51" s="6" t="s">
        <v>64</v>
      </c>
      <c r="C51" s="29">
        <v>1500</v>
      </c>
      <c r="G51" s="2"/>
      <c r="L51" s="2"/>
    </row>
    <row r="52" spans="1:12" ht="19.5" hidden="1" customHeight="1" x14ac:dyDescent="0.25">
      <c r="A52" s="5"/>
      <c r="B52" s="6"/>
      <c r="C52" s="29"/>
      <c r="G52" s="2"/>
      <c r="L52" s="2"/>
    </row>
    <row r="53" spans="1:12" ht="19.5" hidden="1" customHeight="1" x14ac:dyDescent="0.25">
      <c r="A53" s="5"/>
      <c r="B53" s="6"/>
      <c r="C53" s="29"/>
      <c r="G53" s="2"/>
      <c r="L53" s="2"/>
    </row>
    <row r="54" spans="1:12" ht="19.5" customHeight="1" x14ac:dyDescent="0.25">
      <c r="A54" s="5">
        <v>3112</v>
      </c>
      <c r="B54" s="41" t="s">
        <v>17</v>
      </c>
      <c r="C54" s="30">
        <f>C55+C57+C58+C56</f>
        <v>2850</v>
      </c>
      <c r="G54" s="2"/>
      <c r="L54" s="2"/>
    </row>
    <row r="55" spans="1:12" ht="16.5" customHeight="1" x14ac:dyDescent="0.25">
      <c r="A55" s="5"/>
      <c r="B55" s="6" t="s">
        <v>35</v>
      </c>
      <c r="C55" s="29">
        <v>1000</v>
      </c>
      <c r="G55" s="2"/>
      <c r="L55" s="2"/>
    </row>
    <row r="56" spans="1:12" ht="16.5" customHeight="1" x14ac:dyDescent="0.25">
      <c r="A56" s="5"/>
      <c r="B56" s="6" t="s">
        <v>68</v>
      </c>
      <c r="C56" s="29">
        <v>500</v>
      </c>
      <c r="G56" s="2"/>
      <c r="L56" s="2"/>
    </row>
    <row r="57" spans="1:12" ht="16.5" customHeight="1" x14ac:dyDescent="0.25">
      <c r="A57" s="5"/>
      <c r="B57" s="6" t="s">
        <v>67</v>
      </c>
      <c r="C57" s="29">
        <v>1200</v>
      </c>
      <c r="G57" s="2"/>
      <c r="L57" s="2"/>
    </row>
    <row r="58" spans="1:12" ht="16.5" customHeight="1" x14ac:dyDescent="0.25">
      <c r="A58" s="5"/>
      <c r="B58" s="6" t="s">
        <v>50</v>
      </c>
      <c r="C58" s="29">
        <v>150</v>
      </c>
      <c r="G58" s="2"/>
      <c r="L58" s="2"/>
    </row>
    <row r="59" spans="1:12" ht="16.5" customHeight="1" x14ac:dyDescent="0.25">
      <c r="A59" s="5">
        <v>3113</v>
      </c>
      <c r="B59" s="41" t="s">
        <v>36</v>
      </c>
      <c r="C59" s="30">
        <f>C60+C61</f>
        <v>200</v>
      </c>
      <c r="G59" s="2"/>
      <c r="L59" s="2"/>
    </row>
    <row r="60" spans="1:12" ht="16.5" customHeight="1" thickBot="1" x14ac:dyDescent="0.3">
      <c r="A60" s="13"/>
      <c r="B60" s="36" t="s">
        <v>37</v>
      </c>
      <c r="C60" s="56">
        <v>200</v>
      </c>
      <c r="G60" s="2"/>
      <c r="L60" s="2"/>
    </row>
    <row r="61" spans="1:12" ht="16.5" hidden="1" customHeight="1" x14ac:dyDescent="0.25">
      <c r="A61" s="58"/>
      <c r="B61" s="59"/>
      <c r="C61" s="60"/>
      <c r="G61" s="2"/>
      <c r="L61" s="2"/>
    </row>
    <row r="62" spans="1:12" ht="16.5" customHeight="1" x14ac:dyDescent="0.25">
      <c r="A62" s="45"/>
      <c r="B62" s="42" t="s">
        <v>8</v>
      </c>
      <c r="C62" s="43">
        <f>C43+C39+C37+C29+C54+C59+C28+C27+C40</f>
        <v>16056</v>
      </c>
      <c r="F62" s="1"/>
      <c r="G62" s="1"/>
      <c r="K62" s="1"/>
    </row>
    <row r="63" spans="1:12" ht="13.5" customHeight="1" thickBot="1" x14ac:dyDescent="0.3">
      <c r="A63" s="11"/>
      <c r="B63" s="17"/>
      <c r="C63" s="33"/>
    </row>
    <row r="64" spans="1:12" ht="15.75" hidden="1" thickBot="1" x14ac:dyDescent="0.3">
      <c r="A64" s="11"/>
      <c r="B64" s="17"/>
      <c r="C64" s="17"/>
    </row>
    <row r="65" spans="1:11" ht="15.75" thickBot="1" x14ac:dyDescent="0.3">
      <c r="A65" s="80" t="s">
        <v>20</v>
      </c>
      <c r="B65" s="81"/>
      <c r="C65" s="82"/>
    </row>
    <row r="66" spans="1:11" ht="15" customHeight="1" x14ac:dyDescent="0.25">
      <c r="A66" s="4">
        <v>2111</v>
      </c>
      <c r="B66" s="25" t="s">
        <v>10</v>
      </c>
      <c r="C66" s="54">
        <v>1202.4000000000001</v>
      </c>
    </row>
    <row r="67" spans="1:11" ht="13.5" customHeight="1" x14ac:dyDescent="0.25">
      <c r="A67" s="5">
        <v>2121</v>
      </c>
      <c r="B67" s="6" t="s">
        <v>7</v>
      </c>
      <c r="C67" s="30">
        <v>207.4</v>
      </c>
    </row>
    <row r="68" spans="1:11" ht="12.75" customHeight="1" x14ac:dyDescent="0.25">
      <c r="A68" s="5">
        <v>2211</v>
      </c>
      <c r="B68" s="6" t="s">
        <v>39</v>
      </c>
      <c r="C68" s="30">
        <v>10</v>
      </c>
    </row>
    <row r="69" spans="1:11" ht="18" customHeight="1" thickBot="1" x14ac:dyDescent="0.3">
      <c r="A69" s="5">
        <v>2215</v>
      </c>
      <c r="B69" s="6" t="s">
        <v>57</v>
      </c>
      <c r="C69" s="30">
        <v>80</v>
      </c>
    </row>
    <row r="70" spans="1:11" ht="30" hidden="1" customHeight="1" thickBot="1" x14ac:dyDescent="0.3">
      <c r="A70" s="9">
        <v>2222</v>
      </c>
      <c r="B70" s="20" t="s">
        <v>18</v>
      </c>
      <c r="C70" s="31"/>
    </row>
    <row r="71" spans="1:11" ht="21.75" customHeight="1" thickBot="1" x14ac:dyDescent="0.3">
      <c r="A71" s="26"/>
      <c r="B71" s="10" t="s">
        <v>8</v>
      </c>
      <c r="C71" s="32">
        <f>C69+C68+C67+C66+C70</f>
        <v>1499.8000000000002</v>
      </c>
      <c r="D71" s="1"/>
      <c r="E71" s="1"/>
      <c r="F71" s="1"/>
      <c r="K71" s="1"/>
    </row>
    <row r="72" spans="1:11" ht="13.5" customHeight="1" thickBot="1" x14ac:dyDescent="0.3">
      <c r="A72" s="17"/>
      <c r="B72" s="39"/>
      <c r="C72" s="40"/>
      <c r="D72" s="1"/>
      <c r="E72" s="1"/>
      <c r="F72" s="1"/>
      <c r="K72" s="1"/>
    </row>
    <row r="73" spans="1:11" ht="13.5" customHeight="1" thickBot="1" x14ac:dyDescent="0.3">
      <c r="A73" s="80" t="s">
        <v>40</v>
      </c>
      <c r="B73" s="81"/>
      <c r="C73" s="82"/>
      <c r="D73" s="1"/>
      <c r="E73" s="1"/>
      <c r="F73" s="1"/>
      <c r="K73" s="1"/>
    </row>
    <row r="74" spans="1:11" ht="13.5" customHeight="1" x14ac:dyDescent="0.25">
      <c r="A74" s="4">
        <v>2111</v>
      </c>
      <c r="B74" s="25" t="s">
        <v>10</v>
      </c>
      <c r="C74" s="54">
        <v>365.6</v>
      </c>
      <c r="D74" s="1"/>
      <c r="E74" s="1"/>
      <c r="F74" s="1"/>
      <c r="K74" s="1"/>
    </row>
    <row r="75" spans="1:11" ht="13.5" customHeight="1" x14ac:dyDescent="0.25">
      <c r="A75" s="5">
        <v>2121</v>
      </c>
      <c r="B75" s="6" t="s">
        <v>7</v>
      </c>
      <c r="C75" s="30">
        <v>63.1</v>
      </c>
      <c r="D75" s="1"/>
      <c r="E75" s="1"/>
      <c r="F75" s="1"/>
      <c r="K75" s="1"/>
    </row>
    <row r="76" spans="1:11" ht="13.5" customHeight="1" thickBot="1" x14ac:dyDescent="0.3">
      <c r="A76" s="69">
        <v>3111</v>
      </c>
      <c r="B76" s="70" t="s">
        <v>79</v>
      </c>
      <c r="C76" s="71"/>
      <c r="D76" s="1"/>
      <c r="E76" s="1"/>
      <c r="F76" s="1"/>
      <c r="K76" s="1"/>
    </row>
    <row r="77" spans="1:11" ht="13.5" customHeight="1" thickBot="1" x14ac:dyDescent="0.3">
      <c r="A77" s="26"/>
      <c r="B77" s="10" t="s">
        <v>8</v>
      </c>
      <c r="C77" s="32">
        <f>C75+C74+C76</f>
        <v>428.70000000000005</v>
      </c>
      <c r="D77" s="1"/>
      <c r="E77" s="1"/>
      <c r="F77" s="1"/>
      <c r="K77" s="1"/>
    </row>
    <row r="78" spans="1:11" ht="13.5" customHeight="1" x14ac:dyDescent="0.25">
      <c r="A78" s="17"/>
      <c r="B78" s="39"/>
      <c r="C78" s="40"/>
      <c r="D78" s="1"/>
      <c r="E78" s="1"/>
      <c r="F78" s="1"/>
      <c r="K78" s="1"/>
    </row>
    <row r="79" spans="1:11" ht="13.5" customHeight="1" thickBot="1" x14ac:dyDescent="0.3">
      <c r="A79" s="17"/>
      <c r="B79" s="39"/>
      <c r="C79" s="40"/>
      <c r="D79" s="1"/>
      <c r="E79" s="1"/>
    </row>
    <row r="80" spans="1:11" ht="13.5" hidden="1" customHeight="1" thickBot="1" x14ac:dyDescent="0.3">
      <c r="A80" s="17"/>
      <c r="B80" s="39"/>
      <c r="C80" s="40"/>
      <c r="D80" s="1"/>
      <c r="E80" s="1"/>
    </row>
    <row r="81" spans="1:5" ht="13.5" customHeight="1" thickBot="1" x14ac:dyDescent="0.3">
      <c r="A81" s="80" t="s">
        <v>21</v>
      </c>
      <c r="B81" s="81"/>
      <c r="C81" s="82"/>
      <c r="D81" s="1"/>
      <c r="E81" s="1"/>
    </row>
    <row r="82" spans="1:5" ht="13.5" customHeight="1" x14ac:dyDescent="0.25">
      <c r="A82" s="4">
        <v>2111</v>
      </c>
      <c r="B82" s="25" t="s">
        <v>10</v>
      </c>
      <c r="C82" s="54">
        <v>2065.5</v>
      </c>
      <c r="D82" s="1"/>
      <c r="E82" s="1"/>
    </row>
    <row r="83" spans="1:5" ht="18" customHeight="1" x14ac:dyDescent="0.25">
      <c r="A83" s="5">
        <v>2121</v>
      </c>
      <c r="B83" s="6" t="s">
        <v>7</v>
      </c>
      <c r="C83" s="30">
        <v>356.3</v>
      </c>
      <c r="D83" s="1"/>
      <c r="E83" s="1"/>
    </row>
    <row r="84" spans="1:5" ht="18" hidden="1" customHeight="1" x14ac:dyDescent="0.25">
      <c r="A84" s="5">
        <v>2214</v>
      </c>
      <c r="B84" s="6" t="s">
        <v>13</v>
      </c>
      <c r="C84" s="29"/>
      <c r="D84" s="1"/>
      <c r="E84" s="1"/>
    </row>
    <row r="85" spans="1:5" ht="18" customHeight="1" x14ac:dyDescent="0.25">
      <c r="A85" s="5">
        <v>2215</v>
      </c>
      <c r="B85" s="12" t="s">
        <v>25</v>
      </c>
      <c r="C85" s="30">
        <f>C86+C87</f>
        <v>500</v>
      </c>
      <c r="D85" s="1"/>
      <c r="E85" s="1"/>
    </row>
    <row r="86" spans="1:5" ht="28.5" customHeight="1" x14ac:dyDescent="0.25">
      <c r="A86" s="5"/>
      <c r="B86" s="6" t="s">
        <v>60</v>
      </c>
      <c r="C86" s="29">
        <v>200</v>
      </c>
      <c r="D86" s="1"/>
      <c r="E86" s="1"/>
    </row>
    <row r="87" spans="1:5" ht="39" customHeight="1" x14ac:dyDescent="0.25">
      <c r="A87" s="5"/>
      <c r="B87" s="6" t="s">
        <v>89</v>
      </c>
      <c r="C87" s="29">
        <v>300</v>
      </c>
      <c r="D87" s="1"/>
      <c r="E87" s="1"/>
    </row>
    <row r="88" spans="1:5" ht="27.75" customHeight="1" x14ac:dyDescent="0.25">
      <c r="A88" s="5">
        <v>2221</v>
      </c>
      <c r="B88" s="12" t="s">
        <v>84</v>
      </c>
      <c r="C88" s="30">
        <v>300</v>
      </c>
      <c r="D88" s="1"/>
      <c r="E88" s="1"/>
    </row>
    <row r="89" spans="1:5" ht="29.25" customHeight="1" x14ac:dyDescent="0.25">
      <c r="A89" s="5">
        <v>2222</v>
      </c>
      <c r="B89" s="22" t="s">
        <v>75</v>
      </c>
      <c r="C89" s="30">
        <v>200</v>
      </c>
      <c r="D89" s="1"/>
      <c r="E89" s="1"/>
    </row>
    <row r="90" spans="1:5" ht="21.75" customHeight="1" x14ac:dyDescent="0.25">
      <c r="A90" s="5">
        <v>3112</v>
      </c>
      <c r="B90" s="41" t="s">
        <v>17</v>
      </c>
      <c r="C90" s="30">
        <f>C92+C93+C94+C95+C96+C97+C98+C99+C91</f>
        <v>1400</v>
      </c>
      <c r="D90" s="1"/>
      <c r="E90" s="1"/>
    </row>
    <row r="91" spans="1:5" ht="15.75" customHeight="1" x14ac:dyDescent="0.25">
      <c r="A91" s="5"/>
      <c r="B91" s="45" t="s">
        <v>86</v>
      </c>
      <c r="C91" s="29">
        <v>200</v>
      </c>
      <c r="D91" s="1"/>
      <c r="E91" s="1"/>
    </row>
    <row r="92" spans="1:5" ht="13.5" customHeight="1" x14ac:dyDescent="0.25">
      <c r="A92" s="5"/>
      <c r="B92" s="6" t="s">
        <v>44</v>
      </c>
      <c r="C92" s="29">
        <v>300</v>
      </c>
      <c r="D92" s="1"/>
      <c r="E92" s="1"/>
    </row>
    <row r="93" spans="1:5" ht="13.5" customHeight="1" x14ac:dyDescent="0.25">
      <c r="A93" s="5"/>
      <c r="B93" s="6" t="s">
        <v>74</v>
      </c>
      <c r="C93" s="68">
        <v>400</v>
      </c>
      <c r="D93" s="1"/>
      <c r="E93" s="1"/>
    </row>
    <row r="94" spans="1:5" ht="13.5" customHeight="1" x14ac:dyDescent="0.25">
      <c r="A94" s="5"/>
      <c r="B94" s="6" t="s">
        <v>87</v>
      </c>
      <c r="C94" s="29">
        <v>500</v>
      </c>
      <c r="D94" s="1"/>
      <c r="E94" s="1"/>
    </row>
    <row r="95" spans="1:5" ht="13.5" hidden="1" customHeight="1" x14ac:dyDescent="0.25">
      <c r="A95" s="5"/>
      <c r="B95" s="6"/>
      <c r="C95" s="29"/>
      <c r="D95" s="1"/>
      <c r="E95" s="1"/>
    </row>
    <row r="96" spans="1:5" ht="13.5" hidden="1" customHeight="1" x14ac:dyDescent="0.25">
      <c r="A96" s="5"/>
      <c r="B96" s="6"/>
      <c r="C96" s="29"/>
      <c r="D96" s="1"/>
      <c r="E96" s="1"/>
    </row>
    <row r="97" spans="1:11" ht="13.5" hidden="1" customHeight="1" x14ac:dyDescent="0.25">
      <c r="A97" s="5"/>
      <c r="B97" s="6"/>
      <c r="C97" s="29"/>
      <c r="D97" s="1"/>
      <c r="E97" s="1"/>
    </row>
    <row r="98" spans="1:11" ht="13.5" hidden="1" customHeight="1" x14ac:dyDescent="0.25">
      <c r="A98" s="5"/>
      <c r="B98" s="6"/>
      <c r="C98" s="29"/>
      <c r="D98" s="1"/>
      <c r="E98" s="1"/>
    </row>
    <row r="99" spans="1:11" ht="15" customHeight="1" thickBot="1" x14ac:dyDescent="0.3">
      <c r="A99" s="13"/>
      <c r="B99" s="36" t="s">
        <v>65</v>
      </c>
      <c r="C99" s="56"/>
      <c r="D99" s="1"/>
      <c r="E99" s="1"/>
    </row>
    <row r="100" spans="1:11" ht="17.25" customHeight="1" thickBot="1" x14ac:dyDescent="0.3">
      <c r="A100" s="37"/>
      <c r="B100" s="15" t="s">
        <v>8</v>
      </c>
      <c r="C100" s="38">
        <f>C85+C84+C83+C82+C90+C88+C89</f>
        <v>4821.8</v>
      </c>
      <c r="D100" s="1"/>
      <c r="E100" s="1"/>
      <c r="F100" s="1"/>
    </row>
    <row r="101" spans="1:11" ht="13.5" customHeight="1" thickBot="1" x14ac:dyDescent="0.3">
      <c r="A101" s="17"/>
      <c r="B101" s="39"/>
      <c r="C101" s="40"/>
      <c r="D101" s="1"/>
      <c r="E101" s="1"/>
      <c r="F101" s="1"/>
      <c r="K101" s="1"/>
    </row>
    <row r="102" spans="1:11" ht="13.5" hidden="1" customHeight="1" x14ac:dyDescent="0.25">
      <c r="A102" s="17"/>
      <c r="B102" s="39"/>
      <c r="C102" s="40"/>
      <c r="D102" s="1"/>
      <c r="E102" s="1"/>
    </row>
    <row r="103" spans="1:11" ht="13.5" hidden="1" customHeight="1" x14ac:dyDescent="0.25">
      <c r="A103" s="17"/>
      <c r="B103" s="39"/>
      <c r="C103" s="40"/>
      <c r="D103" s="1"/>
      <c r="E103" s="1"/>
    </row>
    <row r="104" spans="1:11" ht="13.5" hidden="1" customHeight="1" x14ac:dyDescent="0.25">
      <c r="A104" s="17"/>
      <c r="B104" s="39"/>
      <c r="C104" s="40"/>
      <c r="D104" s="1"/>
      <c r="E104" s="1"/>
    </row>
    <row r="105" spans="1:11" ht="13.5" hidden="1" customHeight="1" x14ac:dyDescent="0.25">
      <c r="A105" s="17"/>
      <c r="B105" s="39"/>
      <c r="C105" s="40"/>
      <c r="D105" s="1"/>
      <c r="E105" s="1"/>
    </row>
    <row r="106" spans="1:11" ht="13.5" hidden="1" customHeight="1" x14ac:dyDescent="0.25">
      <c r="A106" s="17"/>
      <c r="B106" s="39"/>
      <c r="C106" s="40"/>
      <c r="D106" s="1"/>
      <c r="E106" s="1"/>
    </row>
    <row r="107" spans="1:11" ht="13.5" hidden="1" customHeight="1" x14ac:dyDescent="0.25">
      <c r="A107" s="17"/>
      <c r="B107" s="39"/>
      <c r="C107" s="40"/>
      <c r="D107" s="1"/>
      <c r="E107" s="1"/>
    </row>
    <row r="108" spans="1:11" ht="13.5" hidden="1" customHeight="1" x14ac:dyDescent="0.25">
      <c r="A108" s="17"/>
      <c r="B108" s="39"/>
      <c r="C108" s="40"/>
      <c r="D108" s="1"/>
      <c r="E108" s="1"/>
    </row>
    <row r="109" spans="1:11" ht="24.75" hidden="1" customHeight="1" thickBot="1" x14ac:dyDescent="0.3">
      <c r="A109" s="17"/>
      <c r="B109" s="39"/>
      <c r="C109" s="40"/>
      <c r="D109" s="1"/>
      <c r="E109" s="1"/>
    </row>
    <row r="110" spans="1:11" ht="24.75" customHeight="1" thickBot="1" x14ac:dyDescent="0.3">
      <c r="A110" s="16" t="s">
        <v>2</v>
      </c>
      <c r="B110" s="34"/>
      <c r="C110" s="35"/>
    </row>
    <row r="111" spans="1:11" ht="21" customHeight="1" x14ac:dyDescent="0.25">
      <c r="A111" s="4">
        <v>2215</v>
      </c>
      <c r="B111" s="25" t="s">
        <v>59</v>
      </c>
      <c r="C111" s="28">
        <v>50</v>
      </c>
    </row>
    <row r="112" spans="1:11" ht="18" customHeight="1" x14ac:dyDescent="0.25">
      <c r="A112" s="5">
        <v>2221</v>
      </c>
      <c r="B112" s="6" t="s">
        <v>63</v>
      </c>
      <c r="C112" s="29">
        <v>100</v>
      </c>
    </row>
    <row r="113" spans="1:11" ht="26.25" hidden="1" customHeight="1" x14ac:dyDescent="0.25">
      <c r="A113" s="5">
        <v>2222</v>
      </c>
      <c r="B113" s="6" t="s">
        <v>16</v>
      </c>
      <c r="C113" s="29"/>
    </row>
    <row r="114" spans="1:11" ht="26.25" x14ac:dyDescent="0.25">
      <c r="A114" s="5">
        <v>2241</v>
      </c>
      <c r="B114" s="6" t="s">
        <v>41</v>
      </c>
      <c r="C114" s="29">
        <f>(210+200+140)*6.5</f>
        <v>3575</v>
      </c>
    </row>
    <row r="115" spans="1:11" ht="15" customHeight="1" x14ac:dyDescent="0.25">
      <c r="A115" s="7">
        <v>3111</v>
      </c>
      <c r="B115" s="17" t="s">
        <v>15</v>
      </c>
      <c r="C115" s="30">
        <f>C116+C117+C122+C118+C119+C120+C121</f>
        <v>4060</v>
      </c>
    </row>
    <row r="116" spans="1:11" ht="15" customHeight="1" x14ac:dyDescent="0.25">
      <c r="A116" s="7"/>
      <c r="B116" s="6" t="s">
        <v>62</v>
      </c>
      <c r="C116" s="29">
        <v>610</v>
      </c>
    </row>
    <row r="117" spans="1:11" ht="15" customHeight="1" x14ac:dyDescent="0.25">
      <c r="A117" s="8"/>
      <c r="B117" s="20" t="s">
        <v>61</v>
      </c>
      <c r="C117" s="31">
        <v>300</v>
      </c>
    </row>
    <row r="118" spans="1:11" ht="15" customHeight="1" x14ac:dyDescent="0.25">
      <c r="A118" s="8"/>
      <c r="B118" s="20" t="s">
        <v>42</v>
      </c>
      <c r="C118" s="31">
        <v>1000</v>
      </c>
    </row>
    <row r="119" spans="1:11" ht="15" customHeight="1" thickBot="1" x14ac:dyDescent="0.3">
      <c r="A119" s="8"/>
      <c r="B119" s="20" t="s">
        <v>47</v>
      </c>
      <c r="C119" s="31">
        <v>2150</v>
      </c>
    </row>
    <row r="120" spans="1:11" ht="15" hidden="1" customHeight="1" x14ac:dyDescent="0.25">
      <c r="A120" s="8"/>
      <c r="B120" s="20"/>
      <c r="C120" s="31"/>
    </row>
    <row r="121" spans="1:11" ht="15" hidden="1" customHeight="1" x14ac:dyDescent="0.25">
      <c r="A121" s="8"/>
      <c r="B121" s="20"/>
      <c r="C121" s="31"/>
    </row>
    <row r="122" spans="1:11" ht="15" hidden="1" customHeight="1" thickBot="1" x14ac:dyDescent="0.3">
      <c r="A122" s="8"/>
      <c r="B122" s="20"/>
      <c r="C122" s="31"/>
    </row>
    <row r="123" spans="1:11" ht="15" customHeight="1" thickBot="1" x14ac:dyDescent="0.3">
      <c r="A123" s="26"/>
      <c r="B123" s="21" t="s">
        <v>8</v>
      </c>
      <c r="C123" s="32">
        <f>C114+C115+C111+C112</f>
        <v>7785</v>
      </c>
      <c r="E123" s="1"/>
      <c r="F123" s="1"/>
      <c r="K123" s="1"/>
    </row>
    <row r="124" spans="1:11" ht="15" customHeight="1" thickBot="1" x14ac:dyDescent="0.3">
      <c r="A124" s="11"/>
      <c r="B124" s="17"/>
      <c r="C124" s="33"/>
    </row>
    <row r="125" spans="1:11" ht="15.75" hidden="1" thickBot="1" x14ac:dyDescent="0.3">
      <c r="A125" s="11"/>
      <c r="B125" s="17"/>
      <c r="C125" s="17"/>
    </row>
    <row r="126" spans="1:11" ht="32.25" customHeight="1" thickBot="1" x14ac:dyDescent="0.3">
      <c r="A126" s="80" t="s">
        <v>3</v>
      </c>
      <c r="B126" s="81"/>
      <c r="C126" s="82"/>
    </row>
    <row r="127" spans="1:11" ht="32.25" customHeight="1" x14ac:dyDescent="0.25">
      <c r="A127" s="4">
        <v>2222</v>
      </c>
      <c r="B127" s="25" t="s">
        <v>76</v>
      </c>
      <c r="C127" s="28">
        <v>300</v>
      </c>
    </row>
    <row r="128" spans="1:11" ht="32.25" customHeight="1" thickBot="1" x14ac:dyDescent="0.3">
      <c r="A128" s="5">
        <v>2221</v>
      </c>
      <c r="B128" s="12" t="s">
        <v>90</v>
      </c>
      <c r="C128" s="30">
        <f>C129</f>
        <v>0</v>
      </c>
    </row>
    <row r="129" spans="1:15" ht="32.25" hidden="1" customHeight="1" x14ac:dyDescent="0.25">
      <c r="A129" s="5"/>
      <c r="B129" s="45" t="s">
        <v>26</v>
      </c>
      <c r="C129" s="29"/>
    </row>
    <row r="130" spans="1:15" ht="32.25" hidden="1" customHeight="1" x14ac:dyDescent="0.25">
      <c r="A130" s="5">
        <v>3111</v>
      </c>
      <c r="B130" s="74" t="s">
        <v>15</v>
      </c>
      <c r="C130" s="30">
        <f>C131+C132</f>
        <v>0</v>
      </c>
    </row>
    <row r="131" spans="1:15" ht="32.25" hidden="1" customHeight="1" x14ac:dyDescent="0.25">
      <c r="A131" s="9"/>
      <c r="B131" s="46" t="s">
        <v>43</v>
      </c>
      <c r="C131" s="31"/>
    </row>
    <row r="132" spans="1:15" ht="32.25" hidden="1" customHeight="1" x14ac:dyDescent="0.25">
      <c r="A132" s="9"/>
      <c r="B132" s="46"/>
      <c r="C132" s="31"/>
    </row>
    <row r="133" spans="1:15" ht="32.25" hidden="1" customHeight="1" x14ac:dyDescent="0.25">
      <c r="A133" s="5">
        <v>3112</v>
      </c>
      <c r="B133" s="22" t="s">
        <v>17</v>
      </c>
      <c r="C133" s="31">
        <f>C134+C135+C136+C137</f>
        <v>0</v>
      </c>
    </row>
    <row r="134" spans="1:15" ht="32.25" hidden="1" customHeight="1" x14ac:dyDescent="0.25">
      <c r="A134" s="9"/>
      <c r="B134" s="46"/>
      <c r="C134" s="31"/>
    </row>
    <row r="135" spans="1:15" ht="32.25" hidden="1" customHeight="1" x14ac:dyDescent="0.25">
      <c r="A135" s="9"/>
      <c r="B135" s="46"/>
      <c r="C135" s="31"/>
    </row>
    <row r="136" spans="1:15" ht="32.25" hidden="1" customHeight="1" x14ac:dyDescent="0.25">
      <c r="A136" s="9"/>
      <c r="B136" s="46"/>
      <c r="C136" s="31"/>
    </row>
    <row r="137" spans="1:15" ht="32.25" hidden="1" customHeight="1" thickBot="1" x14ac:dyDescent="0.3">
      <c r="A137" s="9"/>
      <c r="B137" s="50"/>
      <c r="C137" s="31"/>
    </row>
    <row r="138" spans="1:15" ht="32.25" customHeight="1" thickBot="1" x14ac:dyDescent="0.3">
      <c r="A138" s="26"/>
      <c r="B138" s="21" t="s">
        <v>8</v>
      </c>
      <c r="C138" s="32">
        <f>C127+C128</f>
        <v>300</v>
      </c>
      <c r="E138" s="1"/>
      <c r="F138" s="1"/>
      <c r="K138" s="1"/>
    </row>
    <row r="139" spans="1:15" ht="14.25" customHeight="1" x14ac:dyDescent="0.25">
      <c r="A139" s="11"/>
      <c r="B139" s="17"/>
      <c r="C139" s="17"/>
    </row>
    <row r="140" spans="1:15" ht="15.75" thickBot="1" x14ac:dyDescent="0.3">
      <c r="A140" s="11"/>
      <c r="B140" s="17"/>
      <c r="C140" s="17"/>
      <c r="F140" s="1"/>
      <c r="G140" s="1"/>
      <c r="H140" s="1"/>
      <c r="K140" s="1"/>
      <c r="L140" s="1"/>
      <c r="M140" s="1"/>
      <c r="O140" s="1"/>
    </row>
    <row r="141" spans="1:15" ht="15.75" thickBot="1" x14ac:dyDescent="0.3">
      <c r="A141" s="75" t="s">
        <v>4</v>
      </c>
      <c r="B141" s="76"/>
      <c r="C141" s="77"/>
      <c r="F141" s="1"/>
    </row>
    <row r="142" spans="1:15" ht="18.75" customHeight="1" x14ac:dyDescent="0.25">
      <c r="A142" s="4">
        <v>2215</v>
      </c>
      <c r="B142" s="47" t="s">
        <v>25</v>
      </c>
      <c r="C142" s="48">
        <f>C143+C144</f>
        <v>150</v>
      </c>
    </row>
    <row r="143" spans="1:15" ht="17.25" customHeight="1" x14ac:dyDescent="0.25">
      <c r="A143" s="5"/>
      <c r="B143" s="6" t="s">
        <v>38</v>
      </c>
      <c r="C143" s="55">
        <v>50</v>
      </c>
      <c r="K143" s="1"/>
      <c r="M143" s="1"/>
      <c r="N143" s="1"/>
    </row>
    <row r="144" spans="1:15" ht="17.25" customHeight="1" x14ac:dyDescent="0.25">
      <c r="A144" s="5"/>
      <c r="B144" s="6" t="s">
        <v>77</v>
      </c>
      <c r="C144" s="55">
        <v>100</v>
      </c>
    </row>
    <row r="145" spans="1:7" ht="67.5" customHeight="1" thickBot="1" x14ac:dyDescent="0.3">
      <c r="A145" s="13">
        <v>2721</v>
      </c>
      <c r="B145" s="36" t="s">
        <v>85</v>
      </c>
      <c r="C145" s="44">
        <f>800+76.6</f>
        <v>876.6</v>
      </c>
    </row>
    <row r="146" spans="1:7" ht="15.75" thickBot="1" x14ac:dyDescent="0.3">
      <c r="A146" s="37"/>
      <c r="B146" s="14" t="s">
        <v>8</v>
      </c>
      <c r="C146" s="38">
        <f>C145+C142</f>
        <v>1026.5999999999999</v>
      </c>
      <c r="F146" s="1"/>
    </row>
    <row r="147" spans="1:7" ht="15.75" thickBot="1" x14ac:dyDescent="0.3">
      <c r="A147" s="11"/>
      <c r="B147" s="17"/>
      <c r="C147" s="17"/>
    </row>
    <row r="148" spans="1:7" ht="15.75" thickBot="1" x14ac:dyDescent="0.3">
      <c r="A148" s="78" t="s">
        <v>14</v>
      </c>
      <c r="B148" s="79"/>
      <c r="C148" s="32">
        <f>C146+C138+C123+C71+C62+C23+C100+C77</f>
        <v>44231.957200000004</v>
      </c>
      <c r="E148" s="1"/>
    </row>
    <row r="149" spans="1:7" x14ac:dyDescent="0.25">
      <c r="A149" s="63"/>
      <c r="B149" s="63"/>
      <c r="C149" s="40"/>
    </row>
    <row r="150" spans="1:7" x14ac:dyDescent="0.25">
      <c r="A150" s="23" t="s">
        <v>80</v>
      </c>
      <c r="B150" s="24"/>
      <c r="C150" s="24">
        <v>37987.699999999997</v>
      </c>
    </row>
    <row r="151" spans="1:7" x14ac:dyDescent="0.25">
      <c r="A151" s="23" t="s">
        <v>81</v>
      </c>
      <c r="B151" s="24"/>
      <c r="C151" s="51">
        <v>6244.3</v>
      </c>
      <c r="D151" s="18"/>
      <c r="F151" s="1"/>
      <c r="G151" s="19"/>
    </row>
    <row r="152" spans="1:7" x14ac:dyDescent="0.25">
      <c r="A152" s="23" t="s">
        <v>82</v>
      </c>
      <c r="B152" s="24"/>
      <c r="C152" s="24">
        <f>SUM(C150:C151)</f>
        <v>44232</v>
      </c>
      <c r="E152" s="1"/>
      <c r="F152" s="1"/>
      <c r="G152" s="1"/>
    </row>
    <row r="153" spans="1:7" x14ac:dyDescent="0.25">
      <c r="A153" s="23"/>
      <c r="B153" s="52"/>
      <c r="C153" s="51"/>
      <c r="D153" s="1"/>
      <c r="E153" s="1"/>
    </row>
    <row r="154" spans="1:7" x14ac:dyDescent="0.25">
      <c r="A154" s="24"/>
      <c r="B154" s="24"/>
      <c r="C154" s="24"/>
    </row>
    <row r="155" spans="1:7" x14ac:dyDescent="0.25">
      <c r="A155" s="23" t="s">
        <v>83</v>
      </c>
      <c r="B155" s="24"/>
      <c r="C155" s="57">
        <f>C152-C148</f>
        <v>4.2799999995622784E-2</v>
      </c>
      <c r="E155" s="1"/>
    </row>
    <row r="156" spans="1:7" x14ac:dyDescent="0.25">
      <c r="A156" s="24"/>
      <c r="B156" s="24"/>
      <c r="C156" s="24"/>
    </row>
    <row r="157" spans="1:7" x14ac:dyDescent="0.25">
      <c r="A157" s="24"/>
      <c r="B157" s="24"/>
      <c r="C157" s="24"/>
    </row>
    <row r="158" spans="1:7" x14ac:dyDescent="0.25">
      <c r="A158" s="53"/>
      <c r="B158" s="53"/>
      <c r="C158" s="53"/>
    </row>
    <row r="159" spans="1:7" x14ac:dyDescent="0.25">
      <c r="A159" s="53"/>
      <c r="B159" s="53"/>
      <c r="C159" s="53"/>
    </row>
  </sheetData>
  <mergeCells count="9">
    <mergeCell ref="A141:C141"/>
    <mergeCell ref="A148:B148"/>
    <mergeCell ref="A81:C81"/>
    <mergeCell ref="A73:C73"/>
    <mergeCell ref="A2:C2"/>
    <mergeCell ref="A4:C4"/>
    <mergeCell ref="A26:C26"/>
    <mergeCell ref="A65:C65"/>
    <mergeCell ref="A126:C126"/>
  </mergeCells>
  <pageMargins left="0.25" right="0.25" top="0.2" bottom="0.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Silver Fox</dc:creator>
  <cp:lastModifiedBy>Silver Fox</cp:lastModifiedBy>
  <cp:lastPrinted>2026-01-16T11:08:29Z</cp:lastPrinted>
  <dcterms:created xsi:type="dcterms:W3CDTF">2021-02-03T05:51:12Z</dcterms:created>
  <dcterms:modified xsi:type="dcterms:W3CDTF">2026-01-23T12:02:51Z</dcterms:modified>
</cp:coreProperties>
</file>